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05" windowHeight="9435"/>
  </bookViews>
  <sheets>
    <sheet name="Ramagundam-III_ V(C)" sheetId="1" r:id="rId1"/>
    <sheet name="XVI A_VSTPS_V" sheetId="2" state="hidden" r:id="rId2"/>
  </sheets>
  <definedNames>
    <definedName name="_xlnm.Print_Area" localSheetId="0">'Ramagundam-III_ V(C)'!$A$1:$U$38</definedName>
  </definedNames>
  <calcPr calcId="162913"/>
</workbook>
</file>

<file path=xl/calcChain.xml><?xml version="1.0" encoding="utf-8"?>
<calcChain xmlns="http://schemas.openxmlformats.org/spreadsheetml/2006/main">
  <c r="S20" i="1"/>
  <c r="O36" l="1"/>
  <c r="L38"/>
  <c r="O32"/>
  <c r="L35"/>
  <c r="J38" l="1"/>
  <c r="G36"/>
  <c r="S36" l="1"/>
  <c r="Q36"/>
  <c r="G32"/>
  <c r="Q32" s="1"/>
  <c r="S32" l="1"/>
  <c r="Q30" l="1"/>
  <c r="Q22"/>
  <c r="Q20"/>
  <c r="Q17"/>
  <c r="Q14"/>
  <c r="Q10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<sst xmlns="http://schemas.openxmlformats.org/spreadsheetml/2006/main" count="200" uniqueCount="117">
  <si>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</si>
  <si>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</si>
  <si>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</si>
  <si>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</si>
  <si>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</si>
  <si>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</si>
  <si>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</si>
  <si>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</si>
  <si>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</si>
  <si>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</si>
  <si>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</si>
  <si>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</si>
  <si>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</si>
  <si>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</si>
  <si>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</si>
  <si>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</si>
  <si>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</si>
  <si>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</si>
  <si>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</si>
  <si>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</si>
  <si>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</si>
  <si>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</si>
  <si>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</si>
  <si>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</si>
  <si>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</si>
  <si>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</si>
  <si>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</si>
  <si>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</si>
  <si>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</si>
  <si>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</si>
  <si>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</si>
  <si>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</si>
  <si>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</si>
  <si>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</si>
  <si>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</si>
  <si>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</si>
  <si>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</si>
  <si>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</si>
  <si>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</si>
  <si>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</si>
  <si>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</si>
  <si>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</si>
  <si>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</si>
  <si>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</si>
  <si>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</si>
  <si>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</si>
  <si>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</si>
  <si>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</si>
  <si>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</si>
  <si>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</si>
  <si>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</si>
  <si>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</si>
  <si>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</si>
  <si>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</si>
  <si>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</si>
  <si>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</si>
  <si>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</si>
  <si>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</si>
  <si>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</si>
  <si>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</si>
  <si>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</si>
  <si>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</si>
  <si>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</si>
  <si>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</si>
  <si>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</si>
  <si>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</si>
  <si>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</si>
  <si>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</si>
  <si>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</si>
  <si>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</si>
  <si>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</si>
  <si>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Total</t>
  </si>
  <si>
    <t>Rs(Lakh)- Gross</t>
  </si>
  <si>
    <t>Ash related works</t>
  </si>
  <si>
    <t xml:space="preserve">Net basis </t>
  </si>
  <si>
    <t>other works</t>
  </si>
  <si>
    <t xml:space="preserve">liability of (2) </t>
  </si>
  <si>
    <t>NA</t>
  </si>
  <si>
    <t>ASH DYKE</t>
  </si>
  <si>
    <t>TOTAL</t>
  </si>
  <si>
    <t>Name of Generating  Station : Ramagundam Stage-III</t>
  </si>
  <si>
    <t>Stage: III (1X500 MW)</t>
  </si>
  <si>
    <t>Ash Silo, Erection and Fabrication</t>
  </si>
  <si>
    <t xml:space="preserve">FERV: -2969.09, IUT: 504.09, </t>
  </si>
  <si>
    <t xml:space="preserve">FERV: -301.42, IUT: -20.54 </t>
  </si>
  <si>
    <t>FERV: 280.40, Liability reversal: -15.69, IUT: -0.5</t>
  </si>
  <si>
    <t>IUT: -1.67, Decap of Spares: -313.54, Decap ofMBOA:  -155.31, ERV: 123.29</t>
  </si>
  <si>
    <t>Others</t>
  </si>
  <si>
    <t>IUT: -17.77, Decap of Spares: -34.57, Decap ofMBOA:  -70.48, ERV: 212.79</t>
  </si>
  <si>
    <t>ERV: -164.91, Decap of Spares: -73.21, Decap ofMBOA: -19.39, IUT: 0.11</t>
  </si>
  <si>
    <t>COD of Units/Station : 25.03.2005</t>
  </si>
  <si>
    <t xml:space="preserve">Capitalisation done which has not been claimed/ allowed in the tariff </t>
  </si>
  <si>
    <t>Difference of Allowed vs Expenditure</t>
  </si>
  <si>
    <t xml:space="preserve">Capital Spares </t>
  </si>
  <si>
    <t xml:space="preserve">Total Addition  during  the year as per duly audited Schedule of Fixed Asset  </t>
  </si>
  <si>
    <t xml:space="preserve">Add-cap  allowed by the Commission under the provision of Regulation 14(2) </t>
  </si>
  <si>
    <t>ERV: -1603.69, Decap of Spares: -156.89, Decap ofMBOA: -157.48, IUT:(-) 8.66</t>
  </si>
  <si>
    <t>Annexure-V (C)
(Rs. Laks)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</si>
  <si>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</si>
  <si>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</si>
  <si>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</si>
  <si>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</si>
  <si>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</si>
  <si>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</si>
  <si>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</si>
  <si>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</si>
  <si>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</si>
  <si>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</si>
  <si>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</si>
  <si>
    <t>Important works/ Items</t>
  </si>
  <si>
    <t>TOTAl</t>
  </si>
  <si>
    <t>MBOA and other items</t>
  </si>
  <si>
    <t>MBOA</t>
  </si>
  <si>
    <t>Elec Pitless Weighbridge</t>
  </si>
  <si>
    <t>Humidity Chamber for fuel &amp; coal section</t>
  </si>
  <si>
    <t xml:space="preserve">EQMS </t>
  </si>
  <si>
    <t>ERV: 7.16, Decap other than decap of Spares: -1.02, Decap of Spares: -34.72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</si>
</sst>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9" xfId="1" applyFont="1" applyBorder="1" applyAlignment="1">
      <alignment wrapText="1"/>
    </xf>
    <xf numFmtId="0" fontId="7" fillId="0" borderId="9" xfId="1" applyFont="1" applyBorder="1" applyAlignment="1">
      <alignment wrapText="1"/>
    </xf>
    <xf numFmtId="43" fontId="7" fillId="0" borderId="9" xfId="2" applyFont="1" applyBorder="1" applyAlignment="1">
      <alignment wrapText="1"/>
    </xf>
    <xf numFmtId="0" fontId="6" fillId="0" borderId="10" xfId="1" applyFont="1" applyBorder="1" applyAlignment="1">
      <alignment horizontal="right" wrapText="1"/>
    </xf>
    <xf numFmtId="0" fontId="1" fillId="0" borderId="10" xfId="1" applyBorder="1" applyAlignment="1">
      <alignment horizontal="left"/>
    </xf>
    <xf numFmtId="43" fontId="7" fillId="0" borderId="10" xfId="2" applyFont="1" applyBorder="1" applyAlignment="1">
      <alignment wrapText="1"/>
    </xf>
    <xf numFmtId="0" fontId="5" fillId="0" borderId="11" xfId="1" applyFont="1" applyBorder="1" applyAlignment="1">
      <alignment horizontal="center" wrapText="1"/>
    </xf>
    <xf numFmtId="0" fontId="5" fillId="0" borderId="12" xfId="1" applyFont="1" applyBorder="1" applyAlignment="1">
      <alignment wrapText="1"/>
    </xf>
    <xf numFmtId="0" fontId="6" fillId="0" borderId="13" xfId="1" applyFont="1" applyBorder="1" applyAlignment="1">
      <alignment wrapText="1"/>
    </xf>
    <xf numFmtId="43" fontId="7" fillId="0" borderId="13" xfId="2" applyFont="1" applyBorder="1" applyAlignment="1">
      <alignment wrapText="1"/>
    </xf>
    <xf numFmtId="0" fontId="4" fillId="0" borderId="5" xfId="0" applyFont="1" applyBorder="1" applyAlignment="1">
      <alignment horizontal="justify" vertical="top" wrapText="1"/>
    </xf>
    <xf numFmtId="43" fontId="8" fillId="0" borderId="12" xfId="2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6" fillId="0" borderId="10" xfId="1" applyFont="1" applyBorder="1" applyAlignment="1">
      <alignment wrapText="1"/>
    </xf>
    <xf numFmtId="43" fontId="7" fillId="0" borderId="12" xfId="2" applyFont="1" applyBorder="1" applyAlignment="1">
      <alignment wrapText="1"/>
    </xf>
    <xf numFmtId="0" fontId="7" fillId="0" borderId="13" xfId="1" applyFont="1" applyBorder="1" applyAlignment="1">
      <alignment wrapText="1"/>
    </xf>
    <xf numFmtId="0" fontId="8" fillId="0" borderId="11" xfId="1" applyFont="1" applyBorder="1" applyAlignment="1">
      <alignment horizontal="center" wrapText="1"/>
    </xf>
    <xf numFmtId="0" fontId="8" fillId="0" borderId="12" xfId="1" applyFont="1" applyBorder="1" applyAlignment="1">
      <alignment horizontal="left" wrapText="1"/>
    </xf>
    <xf numFmtId="43" fontId="8" fillId="0" borderId="12" xfId="2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4" xfId="1" applyFont="1" applyBorder="1" applyAlignment="1">
      <alignment horizontal="left" wrapText="1"/>
    </xf>
    <xf numFmtId="43" fontId="7" fillId="0" borderId="14" xfId="2" applyFont="1" applyBorder="1" applyAlignment="1">
      <alignment wrapText="1"/>
    </xf>
    <xf numFmtId="0" fontId="1" fillId="0" borderId="15" xfId="1" applyBorder="1"/>
    <xf numFmtId="0" fontId="8" fillId="0" borderId="16" xfId="1" applyFont="1" applyFill="1" applyBorder="1" applyAlignment="1">
      <alignment horizontal="left" wrapText="1"/>
    </xf>
    <xf numFmtId="43" fontId="7" fillId="0" borderId="16" xfId="2" applyFont="1" applyFill="1" applyBorder="1" applyAlignment="1">
      <alignment horizontal="right" wrapText="1"/>
    </xf>
    <xf numFmtId="0" fontId="1" fillId="0" borderId="17" xfId="1" applyBorder="1"/>
    <xf numFmtId="0" fontId="8" fillId="0" borderId="18" xfId="1" applyFont="1" applyFill="1" applyBorder="1" applyAlignment="1">
      <alignment horizontal="left" wrapText="1"/>
    </xf>
    <xf numFmtId="43" fontId="1" fillId="0" borderId="18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Fill="1"/>
    <xf numFmtId="0" fontId="11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vertical="top" wrapText="1"/>
    </xf>
    <xf numFmtId="0" fontId="11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/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2" fontId="10" fillId="0" borderId="18" xfId="0" applyNumberFormat="1" applyFont="1" applyFill="1" applyBorder="1"/>
    <xf numFmtId="0" fontId="10" fillId="0" borderId="18" xfId="0" applyFont="1" applyFill="1" applyBorder="1"/>
    <xf numFmtId="2" fontId="10" fillId="0" borderId="18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1" xfId="0" quotePrefix="1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1" fillId="0" borderId="16" xfId="0" applyNumberFormat="1" applyFont="1" applyFill="1" applyBorder="1" applyAlignment="1">
      <alignment vertical="top" wrapText="1"/>
    </xf>
    <xf numFmtId="2" fontId="11" fillId="0" borderId="9" xfId="0" applyNumberFormat="1" applyFont="1" applyFill="1" applyBorder="1" applyAlignment="1">
      <alignment vertical="top" wrapText="1"/>
    </xf>
    <xf numFmtId="2" fontId="11" fillId="0" borderId="0" xfId="0" applyNumberFormat="1" applyFont="1" applyFill="1"/>
    <xf numFmtId="0" fontId="11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top" wrapText="1"/>
    </xf>
    <xf numFmtId="2" fontId="10" fillId="0" borderId="3" xfId="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 8 3" xfId="2"/>
    <cellStyle name="Comma 8 3 2" xfId="3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view="pageBreakPreview" topLeftCell="D20" zoomScale="85" zoomScaleNormal="100" zoomScaleSheetLayoutView="85" workbookViewId="0">
      <selection activeCell="S22" sqref="S22:S24"/>
    </sheetView>
  </sheetViews>
  <sheetFormatPr defaultColWidth="8.85546875" defaultRowHeight="12.75"/>
  <cols>
    <col min="1" max="1" width="8.85546875" style="34"/>
    <col min="2" max="3" width="11.42578125" style="34" customWidth="1"/>
    <col min="4" max="4" width="11.28515625" style="34" customWidth="1"/>
    <col min="5" max="8" width="9.5703125" style="34" customWidth="1"/>
    <col min="9" max="9" width="16.140625" style="34" customWidth="1"/>
    <col min="10" max="10" width="9.7109375" style="34" customWidth="1"/>
    <col min="11" max="11" width="19.5703125" style="34" customWidth="1"/>
    <col min="12" max="12" width="11.5703125" style="34" customWidth="1"/>
    <col min="13" max="13" width="10.85546875" style="34" customWidth="1"/>
    <col min="14" max="14" width="10.7109375" style="34" bestFit="1" customWidth="1"/>
    <col min="15" max="15" width="10.7109375" style="34" customWidth="1"/>
    <col min="16" max="18" width="12" style="34" customWidth="1"/>
    <col min="19" max="19" width="13.7109375" style="34" bestFit="1" customWidth="1"/>
    <col min="20" max="20" width="14.5703125" style="34" customWidth="1"/>
    <col min="21" max="21" width="25.42578125" style="34" customWidth="1"/>
    <col min="22" max="16384" width="8.85546875" style="34"/>
  </cols>
  <sheetData>
    <row r="1" spans="1:22" ht="30" customHeight="1">
      <c r="A1" s="145" t="s">
        <v>97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>
      <c r="A2" s="147" t="s">
        <v>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2">
      <c r="A3" s="147" t="s">
        <v>81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2">
      <c r="A4" s="147" t="s">
        <v>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2" ht="13.5" thickBot="1">
      <c r="A5" s="148" t="s">
        <v>15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39"/>
    </row>
    <row r="6" spans="1:22" s="40" customFormat="1" ht="31.5" customHeight="1" thickBot="1">
      <c r="A6" s="157" t="s">
        <v>0</v>
      </c>
      <c r="B6" s="149" t="s">
        <v>69</v>
      </c>
      <c r="C6" s="150"/>
      <c r="D6" s="154" t="s">
        <v>1</v>
      </c>
      <c r="E6" s="154" t="s">
        <v>2</v>
      </c>
      <c r="F6" s="133" t="s">
        <v>98</v>
      </c>
      <c r="G6" s="135" t="s">
        <v>99</v>
      </c>
      <c r="H6" s="135" t="s">
        <v>100</v>
      </c>
      <c r="I6" s="154" t="s">
        <v>3</v>
      </c>
      <c r="J6" s="154"/>
      <c r="K6" s="154"/>
      <c r="L6" s="154"/>
      <c r="M6" s="154"/>
      <c r="N6" s="154"/>
      <c r="O6" s="133" t="s">
        <v>104</v>
      </c>
      <c r="P6" s="136" t="s">
        <v>91</v>
      </c>
      <c r="Q6" s="136" t="s">
        <v>92</v>
      </c>
      <c r="R6" s="136" t="s">
        <v>93</v>
      </c>
      <c r="S6" s="136" t="s">
        <v>14</v>
      </c>
      <c r="T6" s="155" t="s">
        <v>94</v>
      </c>
      <c r="U6" s="159" t="s">
        <v>4</v>
      </c>
    </row>
    <row r="7" spans="1:22" s="40" customFormat="1" ht="108" customHeight="1" thickBot="1">
      <c r="A7" s="158"/>
      <c r="B7" s="151"/>
      <c r="C7" s="152"/>
      <c r="D7" s="153"/>
      <c r="E7" s="153"/>
      <c r="F7" s="134"/>
      <c r="G7" s="135"/>
      <c r="H7" s="135"/>
      <c r="I7" s="153" t="s">
        <v>70</v>
      </c>
      <c r="J7" s="153"/>
      <c r="K7" s="153" t="s">
        <v>5</v>
      </c>
      <c r="L7" s="153"/>
      <c r="M7" s="153" t="s">
        <v>6</v>
      </c>
      <c r="N7" s="153"/>
      <c r="O7" s="134"/>
      <c r="P7" s="137"/>
      <c r="Q7" s="137"/>
      <c r="R7" s="137"/>
      <c r="S7" s="137"/>
      <c r="T7" s="156"/>
      <c r="U7" s="160"/>
    </row>
    <row r="8" spans="1:22" ht="26.25" thickBot="1">
      <c r="A8" s="43"/>
      <c r="B8" s="44" t="s">
        <v>74</v>
      </c>
      <c r="C8" s="44" t="s">
        <v>76</v>
      </c>
      <c r="D8" s="44"/>
      <c r="E8" s="44"/>
      <c r="F8" s="72" t="s">
        <v>101</v>
      </c>
      <c r="G8" s="72"/>
      <c r="H8" s="72"/>
      <c r="I8" s="44" t="s">
        <v>7</v>
      </c>
      <c r="J8" s="44" t="s">
        <v>72</v>
      </c>
      <c r="K8" s="44" t="s">
        <v>7</v>
      </c>
      <c r="L8" s="44" t="s">
        <v>72</v>
      </c>
      <c r="M8" s="44" t="s">
        <v>7</v>
      </c>
      <c r="N8" s="45" t="s">
        <v>8</v>
      </c>
      <c r="O8" s="74" t="s">
        <v>105</v>
      </c>
      <c r="P8" s="62"/>
      <c r="Q8" s="62"/>
      <c r="R8" s="62"/>
      <c r="S8" s="63"/>
      <c r="T8" s="63"/>
      <c r="U8" s="64"/>
    </row>
    <row r="9" spans="1:22" ht="26.25" thickBo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3">
        <v>6</v>
      </c>
      <c r="G9" s="73" t="s">
        <v>102</v>
      </c>
      <c r="H9" s="73" t="s">
        <v>103</v>
      </c>
      <c r="I9" s="110">
        <v>9</v>
      </c>
      <c r="J9" s="111"/>
      <c r="K9" s="110">
        <v>10</v>
      </c>
      <c r="L9" s="111"/>
      <c r="M9" s="110">
        <v>11</v>
      </c>
      <c r="N9" s="111"/>
      <c r="O9" s="65" t="s">
        <v>106</v>
      </c>
      <c r="P9" s="65">
        <v>13</v>
      </c>
      <c r="Q9" s="66" t="s">
        <v>107</v>
      </c>
      <c r="R9" s="65">
        <v>15</v>
      </c>
      <c r="S9" s="65" t="s">
        <v>108</v>
      </c>
      <c r="T9" s="65">
        <v>17</v>
      </c>
      <c r="U9" s="65">
        <v>18</v>
      </c>
    </row>
    <row r="10" spans="1:22" ht="17.45" customHeight="1">
      <c r="A10" s="115" t="s">
        <v>9</v>
      </c>
      <c r="B10" s="102">
        <v>216.35</v>
      </c>
      <c r="C10" s="102">
        <v>0.97</v>
      </c>
      <c r="D10" s="102" t="s">
        <v>77</v>
      </c>
      <c r="E10" s="102" t="s">
        <v>77</v>
      </c>
      <c r="F10" s="102">
        <v>33.99</v>
      </c>
      <c r="G10" s="102" t="s">
        <v>77</v>
      </c>
      <c r="H10" s="102" t="s">
        <v>77</v>
      </c>
      <c r="I10" s="50" t="s">
        <v>73</v>
      </c>
      <c r="J10" s="51">
        <v>10.935</v>
      </c>
      <c r="K10" s="108"/>
      <c r="L10" s="108"/>
      <c r="M10" s="108"/>
      <c r="N10" s="108"/>
      <c r="O10" s="121">
        <v>0</v>
      </c>
      <c r="P10" s="93">
        <v>1058.15444</v>
      </c>
      <c r="Q10" s="93">
        <f>B10-J13-P10</f>
        <v>-1059.1194399999999</v>
      </c>
      <c r="R10" s="93">
        <v>96.04</v>
      </c>
      <c r="S10" s="93">
        <v>1371.50944</v>
      </c>
      <c r="T10" s="93">
        <v>-1093.47</v>
      </c>
      <c r="U10" s="161" t="s">
        <v>83</v>
      </c>
    </row>
    <row r="11" spans="1:22" ht="30" customHeight="1">
      <c r="A11" s="116"/>
      <c r="B11" s="103"/>
      <c r="C11" s="103"/>
      <c r="D11" s="103"/>
      <c r="E11" s="103"/>
      <c r="F11" s="103"/>
      <c r="G11" s="103"/>
      <c r="H11" s="103"/>
      <c r="I11" s="36" t="s">
        <v>82</v>
      </c>
      <c r="J11" s="35">
        <v>16.89</v>
      </c>
      <c r="K11" s="109"/>
      <c r="L11" s="109"/>
      <c r="M11" s="109"/>
      <c r="N11" s="109"/>
      <c r="O11" s="122"/>
      <c r="P11" s="94"/>
      <c r="Q11" s="94"/>
      <c r="R11" s="94"/>
      <c r="S11" s="94"/>
      <c r="T11" s="94"/>
      <c r="U11" s="162"/>
    </row>
    <row r="12" spans="1:22" ht="14.45" customHeight="1">
      <c r="A12" s="116"/>
      <c r="B12" s="103"/>
      <c r="C12" s="103"/>
      <c r="D12" s="103"/>
      <c r="E12" s="103"/>
      <c r="F12" s="103"/>
      <c r="G12" s="103"/>
      <c r="H12" s="103"/>
      <c r="I12" s="37" t="s">
        <v>75</v>
      </c>
      <c r="J12" s="37">
        <v>189.49</v>
      </c>
      <c r="K12" s="109"/>
      <c r="L12" s="109"/>
      <c r="M12" s="109"/>
      <c r="N12" s="109"/>
      <c r="O12" s="122"/>
      <c r="P12" s="94"/>
      <c r="Q12" s="94"/>
      <c r="R12" s="94"/>
      <c r="S12" s="94"/>
      <c r="T12" s="94"/>
      <c r="U12" s="162"/>
    </row>
    <row r="13" spans="1:22" ht="15" customHeight="1" thickBot="1">
      <c r="A13" s="117"/>
      <c r="B13" s="107"/>
      <c r="C13" s="107"/>
      <c r="D13" s="107"/>
      <c r="E13" s="107"/>
      <c r="F13" s="107"/>
      <c r="G13" s="107"/>
      <c r="H13" s="107"/>
      <c r="I13" s="45" t="s">
        <v>71</v>
      </c>
      <c r="J13" s="47">
        <v>217.315</v>
      </c>
      <c r="K13" s="45" t="s">
        <v>71</v>
      </c>
      <c r="L13" s="47">
        <v>0</v>
      </c>
      <c r="M13" s="45" t="s">
        <v>71</v>
      </c>
      <c r="N13" s="47">
        <v>0</v>
      </c>
      <c r="O13" s="123"/>
      <c r="P13" s="95"/>
      <c r="Q13" s="95"/>
      <c r="R13" s="95"/>
      <c r="S13" s="95">
        <v>1371.50944</v>
      </c>
      <c r="T13" s="95">
        <v>-1093.47</v>
      </c>
      <c r="U13" s="163"/>
    </row>
    <row r="14" spans="1:22" s="52" customFormat="1" ht="41.25" customHeight="1">
      <c r="A14" s="115" t="s">
        <v>10</v>
      </c>
      <c r="B14" s="102">
        <v>71.78</v>
      </c>
      <c r="C14" s="102">
        <v>1.1599999999999999</v>
      </c>
      <c r="D14" s="102" t="s">
        <v>77</v>
      </c>
      <c r="E14" s="102" t="s">
        <v>77</v>
      </c>
      <c r="F14" s="102">
        <v>33.218000000000004</v>
      </c>
      <c r="G14" s="102" t="s">
        <v>77</v>
      </c>
      <c r="H14" s="102" t="s">
        <v>77</v>
      </c>
      <c r="I14" s="53" t="s">
        <v>73</v>
      </c>
      <c r="J14" s="53">
        <v>13.33</v>
      </c>
      <c r="K14" s="104"/>
      <c r="L14" s="104"/>
      <c r="M14" s="104"/>
      <c r="N14" s="104"/>
      <c r="O14" s="124">
        <v>0</v>
      </c>
      <c r="P14" s="124">
        <v>548.22</v>
      </c>
      <c r="Q14" s="124">
        <f>B14-J16-P14</f>
        <v>-549.38</v>
      </c>
      <c r="R14" s="124">
        <v>162.97</v>
      </c>
      <c r="S14" s="124">
        <v>784.13</v>
      </c>
      <c r="T14" s="124">
        <v>462.17</v>
      </c>
      <c r="U14" s="54" t="s">
        <v>84</v>
      </c>
    </row>
    <row r="15" spans="1:22" s="52" customFormat="1" ht="14.45" customHeight="1">
      <c r="A15" s="116"/>
      <c r="B15" s="103"/>
      <c r="C15" s="103"/>
      <c r="D15" s="103"/>
      <c r="E15" s="103"/>
      <c r="F15" s="103"/>
      <c r="G15" s="103"/>
      <c r="H15" s="103"/>
      <c r="I15" s="55" t="s">
        <v>75</v>
      </c>
      <c r="J15" s="55">
        <v>59.61</v>
      </c>
      <c r="K15" s="105"/>
      <c r="L15" s="105"/>
      <c r="M15" s="105"/>
      <c r="N15" s="105"/>
      <c r="O15" s="125"/>
      <c r="P15" s="125"/>
      <c r="Q15" s="125"/>
      <c r="R15" s="125"/>
      <c r="S15" s="125"/>
      <c r="T15" s="125"/>
      <c r="U15" s="56"/>
    </row>
    <row r="16" spans="1:22" s="52" customFormat="1" ht="15" customHeight="1" thickBot="1">
      <c r="A16" s="117"/>
      <c r="B16" s="107"/>
      <c r="C16" s="107"/>
      <c r="D16" s="107"/>
      <c r="E16" s="107"/>
      <c r="F16" s="107"/>
      <c r="G16" s="107"/>
      <c r="H16" s="107"/>
      <c r="I16" s="57" t="s">
        <v>71</v>
      </c>
      <c r="J16" s="58">
        <v>72.94</v>
      </c>
      <c r="K16" s="57" t="s">
        <v>71</v>
      </c>
      <c r="L16" s="58">
        <v>0</v>
      </c>
      <c r="M16" s="57" t="s">
        <v>71</v>
      </c>
      <c r="N16" s="58">
        <v>0</v>
      </c>
      <c r="O16" s="126"/>
      <c r="P16" s="126"/>
      <c r="Q16" s="126"/>
      <c r="R16" s="126"/>
      <c r="S16" s="126">
        <v>784.13</v>
      </c>
      <c r="T16" s="126">
        <v>462.17</v>
      </c>
      <c r="U16" s="59"/>
    </row>
    <row r="17" spans="1:21" ht="16.149999999999999" customHeight="1">
      <c r="A17" s="138" t="s">
        <v>11</v>
      </c>
      <c r="B17" s="90">
        <v>557.96</v>
      </c>
      <c r="C17" s="90">
        <v>0</v>
      </c>
      <c r="D17" s="90" t="s">
        <v>77</v>
      </c>
      <c r="E17" s="90" t="s">
        <v>77</v>
      </c>
      <c r="F17" s="90">
        <v>32.445</v>
      </c>
      <c r="G17" s="90" t="s">
        <v>77</v>
      </c>
      <c r="H17" s="90" t="s">
        <v>77</v>
      </c>
      <c r="I17" s="60" t="s">
        <v>73</v>
      </c>
      <c r="J17" s="61">
        <v>547.07000000000005</v>
      </c>
      <c r="K17" s="127"/>
      <c r="L17" s="90"/>
      <c r="M17" s="90"/>
      <c r="N17" s="90"/>
      <c r="O17" s="90">
        <v>0</v>
      </c>
      <c r="P17" s="90">
        <v>1008.65</v>
      </c>
      <c r="Q17" s="90">
        <f>B17-J19-P17</f>
        <v>-1008.65</v>
      </c>
      <c r="R17" s="90">
        <v>362.51</v>
      </c>
      <c r="S17" s="90">
        <v>1929.12</v>
      </c>
      <c r="T17" s="90">
        <v>2193.35</v>
      </c>
      <c r="U17" s="143" t="s">
        <v>85</v>
      </c>
    </row>
    <row r="18" spans="1:21" ht="15" customHeight="1">
      <c r="A18" s="139"/>
      <c r="B18" s="92"/>
      <c r="C18" s="92"/>
      <c r="D18" s="92"/>
      <c r="E18" s="92"/>
      <c r="F18" s="92"/>
      <c r="G18" s="92"/>
      <c r="H18" s="92"/>
      <c r="I18" s="37" t="s">
        <v>75</v>
      </c>
      <c r="J18" s="37">
        <v>10.89</v>
      </c>
      <c r="K18" s="170"/>
      <c r="L18" s="171"/>
      <c r="M18" s="171"/>
      <c r="N18" s="171"/>
      <c r="O18" s="92"/>
      <c r="P18" s="92"/>
      <c r="Q18" s="92"/>
      <c r="R18" s="92"/>
      <c r="S18" s="92"/>
      <c r="T18" s="92"/>
      <c r="U18" s="144"/>
    </row>
    <row r="19" spans="1:21" ht="15" customHeight="1" thickBot="1">
      <c r="A19" s="140"/>
      <c r="B19" s="91"/>
      <c r="C19" s="91"/>
      <c r="D19" s="91"/>
      <c r="E19" s="91"/>
      <c r="F19" s="91"/>
      <c r="G19" s="91"/>
      <c r="H19" s="91"/>
      <c r="I19" s="45" t="s">
        <v>71</v>
      </c>
      <c r="J19" s="48">
        <v>557.96</v>
      </c>
      <c r="K19" s="45" t="s">
        <v>71</v>
      </c>
      <c r="L19" s="48">
        <v>0</v>
      </c>
      <c r="M19" s="45" t="s">
        <v>71</v>
      </c>
      <c r="N19" s="48">
        <v>0</v>
      </c>
      <c r="O19" s="91"/>
      <c r="P19" s="91"/>
      <c r="Q19" s="91"/>
      <c r="R19" s="91"/>
      <c r="S19" s="91">
        <v>1929.12</v>
      </c>
      <c r="T19" s="91">
        <v>2193.35</v>
      </c>
      <c r="U19" s="46"/>
    </row>
    <row r="20" spans="1:21" ht="34.9" customHeight="1">
      <c r="A20" s="167" t="s">
        <v>12</v>
      </c>
      <c r="B20" s="108">
        <v>0</v>
      </c>
      <c r="C20" s="108">
        <v>0</v>
      </c>
      <c r="D20" s="108" t="s">
        <v>77</v>
      </c>
      <c r="E20" s="108" t="s">
        <v>77</v>
      </c>
      <c r="F20" s="108">
        <v>32.445</v>
      </c>
      <c r="G20" s="108" t="s">
        <v>77</v>
      </c>
      <c r="H20" s="108" t="s">
        <v>77</v>
      </c>
      <c r="I20" s="60"/>
      <c r="J20" s="51"/>
      <c r="K20" s="60"/>
      <c r="L20" s="60"/>
      <c r="M20" s="51"/>
      <c r="N20" s="51"/>
      <c r="O20" s="127">
        <v>0</v>
      </c>
      <c r="P20" s="90">
        <v>802.04</v>
      </c>
      <c r="Q20" s="90">
        <f>-P20</f>
        <v>-802.04</v>
      </c>
      <c r="R20" s="90">
        <v>609.52</v>
      </c>
      <c r="S20" s="90">
        <f>P20+R20</f>
        <v>1411.56</v>
      </c>
      <c r="T20" s="90">
        <v>1064.33</v>
      </c>
      <c r="U20" s="141" t="s">
        <v>86</v>
      </c>
    </row>
    <row r="21" spans="1:21" ht="19.899999999999999" customHeight="1" thickBot="1">
      <c r="A21" s="168"/>
      <c r="B21" s="129"/>
      <c r="C21" s="129"/>
      <c r="D21" s="129"/>
      <c r="E21" s="129"/>
      <c r="F21" s="129"/>
      <c r="G21" s="129"/>
      <c r="H21" s="129"/>
      <c r="I21" s="45" t="s">
        <v>71</v>
      </c>
      <c r="J21" s="49">
        <v>0</v>
      </c>
      <c r="K21" s="45" t="s">
        <v>71</v>
      </c>
      <c r="L21" s="49">
        <v>0</v>
      </c>
      <c r="M21" s="45" t="s">
        <v>71</v>
      </c>
      <c r="N21" s="49">
        <v>0</v>
      </c>
      <c r="O21" s="128"/>
      <c r="P21" s="91"/>
      <c r="Q21" s="91"/>
      <c r="R21" s="91"/>
      <c r="S21" s="91">
        <v>1411.57</v>
      </c>
      <c r="T21" s="91">
        <v>1064.33</v>
      </c>
      <c r="U21" s="142"/>
    </row>
    <row r="22" spans="1:21" s="52" customFormat="1" ht="24" hidden="1" customHeight="1">
      <c r="A22" s="115" t="s">
        <v>13</v>
      </c>
      <c r="B22" s="102">
        <v>62.54</v>
      </c>
      <c r="C22" s="102">
        <v>0</v>
      </c>
      <c r="D22" s="90"/>
      <c r="E22" s="90" t="s">
        <v>77</v>
      </c>
      <c r="F22" s="69"/>
      <c r="G22" s="69"/>
      <c r="H22" s="69"/>
      <c r="I22" s="53"/>
      <c r="J22" s="53"/>
      <c r="K22" s="102"/>
      <c r="L22" s="102"/>
      <c r="M22" s="102"/>
      <c r="N22" s="102"/>
      <c r="O22" s="68"/>
      <c r="P22" s="90">
        <v>480.79</v>
      </c>
      <c r="Q22" s="90">
        <f>B22-J24-P22</f>
        <v>-480.79</v>
      </c>
      <c r="R22" s="90">
        <v>103.97</v>
      </c>
      <c r="S22" s="90">
        <v>647.29999999999995</v>
      </c>
      <c r="T22" s="90">
        <v>737.27</v>
      </c>
      <c r="U22" s="164" t="s">
        <v>88</v>
      </c>
    </row>
    <row r="23" spans="1:21" s="52" customFormat="1" ht="39" customHeight="1">
      <c r="A23" s="116"/>
      <c r="B23" s="103"/>
      <c r="C23" s="103"/>
      <c r="D23" s="92"/>
      <c r="E23" s="92"/>
      <c r="F23" s="169">
        <v>33.99</v>
      </c>
      <c r="G23" s="70"/>
      <c r="H23" s="70"/>
      <c r="I23" s="67" t="s">
        <v>87</v>
      </c>
      <c r="J23" s="67">
        <v>62.54</v>
      </c>
      <c r="K23" s="103"/>
      <c r="L23" s="103"/>
      <c r="M23" s="103"/>
      <c r="N23" s="103"/>
      <c r="O23" s="92">
        <v>0</v>
      </c>
      <c r="P23" s="92"/>
      <c r="Q23" s="92"/>
      <c r="R23" s="92"/>
      <c r="S23" s="92"/>
      <c r="T23" s="92"/>
      <c r="U23" s="165"/>
    </row>
    <row r="24" spans="1:21" s="52" customFormat="1" ht="15.75" customHeight="1" thickBot="1">
      <c r="A24" s="117"/>
      <c r="B24" s="107"/>
      <c r="C24" s="107"/>
      <c r="D24" s="91"/>
      <c r="E24" s="91"/>
      <c r="F24" s="91"/>
      <c r="G24" s="71"/>
      <c r="H24" s="71"/>
      <c r="I24" s="57" t="s">
        <v>71</v>
      </c>
      <c r="J24" s="57">
        <v>62.54</v>
      </c>
      <c r="K24" s="57" t="s">
        <v>71</v>
      </c>
      <c r="L24" s="57"/>
      <c r="M24" s="57" t="s">
        <v>71</v>
      </c>
      <c r="N24" s="57"/>
      <c r="O24" s="91"/>
      <c r="P24" s="91"/>
      <c r="Q24" s="91"/>
      <c r="R24" s="91"/>
      <c r="S24" s="91">
        <v>647.29999999999995</v>
      </c>
      <c r="T24" s="91">
        <v>737.27</v>
      </c>
      <c r="U24" s="166"/>
    </row>
    <row r="25" spans="1:21" ht="14.25" thickBot="1">
      <c r="A25" s="41"/>
      <c r="B25" s="42"/>
      <c r="C25" s="4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31.5" customHeight="1" thickBot="1">
      <c r="A26" s="157" t="s">
        <v>0</v>
      </c>
      <c r="B26" s="149" t="s">
        <v>95</v>
      </c>
      <c r="C26" s="150"/>
      <c r="D26" s="154" t="s">
        <v>1</v>
      </c>
      <c r="E26" s="154" t="s">
        <v>2</v>
      </c>
      <c r="F26" s="133" t="s">
        <v>98</v>
      </c>
      <c r="G26" s="135" t="s">
        <v>99</v>
      </c>
      <c r="H26" s="135" t="s">
        <v>100</v>
      </c>
      <c r="I26" s="154" t="s">
        <v>3</v>
      </c>
      <c r="J26" s="154"/>
      <c r="K26" s="154"/>
      <c r="L26" s="154"/>
      <c r="M26" s="154"/>
      <c r="N26" s="154"/>
      <c r="O26" s="133" t="s">
        <v>104</v>
      </c>
      <c r="P26" s="136" t="s">
        <v>91</v>
      </c>
      <c r="Q26" s="136" t="s">
        <v>92</v>
      </c>
      <c r="R26" s="136" t="s">
        <v>93</v>
      </c>
      <c r="S26" s="136" t="s">
        <v>14</v>
      </c>
      <c r="T26" s="155" t="s">
        <v>94</v>
      </c>
      <c r="U26" s="159" t="s">
        <v>4</v>
      </c>
    </row>
    <row r="27" spans="1:21" ht="72" customHeight="1" thickBot="1">
      <c r="A27" s="158"/>
      <c r="B27" s="151"/>
      <c r="C27" s="152"/>
      <c r="D27" s="153"/>
      <c r="E27" s="153"/>
      <c r="F27" s="134"/>
      <c r="G27" s="135"/>
      <c r="H27" s="135"/>
      <c r="I27" s="153" t="s">
        <v>70</v>
      </c>
      <c r="J27" s="153"/>
      <c r="K27" s="153" t="s">
        <v>5</v>
      </c>
      <c r="L27" s="153"/>
      <c r="M27" s="153" t="s">
        <v>6</v>
      </c>
      <c r="N27" s="153"/>
      <c r="O27" s="134"/>
      <c r="P27" s="137"/>
      <c r="Q27" s="137"/>
      <c r="R27" s="137"/>
      <c r="S27" s="137"/>
      <c r="T27" s="156"/>
      <c r="U27" s="160"/>
    </row>
    <row r="28" spans="1:21" ht="26.25" thickBot="1">
      <c r="A28" s="43"/>
      <c r="B28" s="44" t="s">
        <v>74</v>
      </c>
      <c r="C28" s="44" t="s">
        <v>76</v>
      </c>
      <c r="D28" s="44"/>
      <c r="E28" s="44"/>
      <c r="F28" s="72" t="s">
        <v>101</v>
      </c>
      <c r="G28" s="72"/>
      <c r="H28" s="72"/>
      <c r="I28" s="44" t="s">
        <v>7</v>
      </c>
      <c r="J28" s="44" t="s">
        <v>72</v>
      </c>
      <c r="K28" s="44" t="s">
        <v>7</v>
      </c>
      <c r="L28" s="44" t="s">
        <v>72</v>
      </c>
      <c r="M28" s="44" t="s">
        <v>7</v>
      </c>
      <c r="N28" s="45" t="s">
        <v>8</v>
      </c>
      <c r="O28" s="74" t="s">
        <v>105</v>
      </c>
      <c r="P28" s="62"/>
      <c r="Q28" s="62"/>
      <c r="R28" s="62"/>
      <c r="S28" s="63"/>
      <c r="T28" s="63"/>
      <c r="U28" s="64"/>
    </row>
    <row r="29" spans="1:21" ht="26.25" thickBot="1">
      <c r="A29" s="76">
        <v>1</v>
      </c>
      <c r="B29" s="76">
        <v>2</v>
      </c>
      <c r="C29" s="76">
        <v>3</v>
      </c>
      <c r="D29" s="76">
        <v>4</v>
      </c>
      <c r="E29" s="76">
        <v>5</v>
      </c>
      <c r="F29" s="73">
        <v>6</v>
      </c>
      <c r="G29" s="73" t="s">
        <v>102</v>
      </c>
      <c r="H29" s="73" t="s">
        <v>103</v>
      </c>
      <c r="I29" s="110">
        <v>9</v>
      </c>
      <c r="J29" s="111"/>
      <c r="K29" s="110">
        <v>10</v>
      </c>
      <c r="L29" s="111"/>
      <c r="M29" s="110">
        <v>11</v>
      </c>
      <c r="N29" s="111"/>
      <c r="O29" s="75" t="s">
        <v>106</v>
      </c>
      <c r="P29" s="65">
        <v>13</v>
      </c>
      <c r="Q29" s="66" t="s">
        <v>107</v>
      </c>
      <c r="R29" s="65">
        <v>15</v>
      </c>
      <c r="S29" s="65" t="s">
        <v>108</v>
      </c>
      <c r="T29" s="65">
        <v>17</v>
      </c>
      <c r="U29" s="65">
        <v>18</v>
      </c>
    </row>
    <row r="30" spans="1:21" s="52" customFormat="1" ht="26.45" customHeight="1">
      <c r="A30" s="138" t="s">
        <v>64</v>
      </c>
      <c r="B30" s="90">
        <v>742.47</v>
      </c>
      <c r="C30" s="90">
        <v>0</v>
      </c>
      <c r="D30" s="90" t="s">
        <v>77</v>
      </c>
      <c r="E30" s="90" t="s">
        <v>77</v>
      </c>
      <c r="F30" s="90">
        <v>20.9605</v>
      </c>
      <c r="G30" s="90" t="s">
        <v>77</v>
      </c>
      <c r="H30" s="90" t="s">
        <v>77</v>
      </c>
      <c r="I30" s="53" t="s">
        <v>78</v>
      </c>
      <c r="J30" s="53">
        <v>764.29</v>
      </c>
      <c r="K30" s="53" t="s">
        <v>111</v>
      </c>
      <c r="L30" s="53">
        <v>339.07</v>
      </c>
      <c r="M30" s="53"/>
      <c r="N30" s="53"/>
      <c r="O30" s="90">
        <v>0</v>
      </c>
      <c r="P30" s="90">
        <v>339.07</v>
      </c>
      <c r="Q30" s="90">
        <f>B30-J31-P30</f>
        <v>-360.88999999999993</v>
      </c>
      <c r="R30" s="90">
        <v>633.6</v>
      </c>
      <c r="S30" s="90">
        <v>1736.9599999999998</v>
      </c>
      <c r="T30" s="90">
        <v>1479.31</v>
      </c>
      <c r="U30" s="130" t="s">
        <v>89</v>
      </c>
    </row>
    <row r="31" spans="1:21" s="52" customFormat="1" ht="15" customHeight="1" thickBot="1">
      <c r="A31" s="140"/>
      <c r="B31" s="91"/>
      <c r="C31" s="91"/>
      <c r="D31" s="91"/>
      <c r="E31" s="91"/>
      <c r="F31" s="91"/>
      <c r="G31" s="91"/>
      <c r="H31" s="91"/>
      <c r="I31" s="57" t="s">
        <v>79</v>
      </c>
      <c r="J31" s="57">
        <v>764.29</v>
      </c>
      <c r="K31" s="57" t="s">
        <v>79</v>
      </c>
      <c r="L31" s="57"/>
      <c r="M31" s="57" t="s">
        <v>79</v>
      </c>
      <c r="N31" s="57">
        <v>0</v>
      </c>
      <c r="O31" s="91"/>
      <c r="P31" s="91"/>
      <c r="Q31" s="91"/>
      <c r="R31" s="91"/>
      <c r="S31" s="91">
        <v>1736.9599999999998</v>
      </c>
      <c r="T31" s="91">
        <v>1479.31</v>
      </c>
      <c r="U31" s="132"/>
    </row>
    <row r="32" spans="1:21" ht="25.15" customHeight="1">
      <c r="A32" s="138" t="s">
        <v>65</v>
      </c>
      <c r="B32" s="90">
        <v>0</v>
      </c>
      <c r="C32" s="90">
        <v>0</v>
      </c>
      <c r="D32" s="90">
        <v>100</v>
      </c>
      <c r="E32" s="90" t="s">
        <v>77</v>
      </c>
      <c r="F32" s="90">
        <v>21.3416</v>
      </c>
      <c r="G32" s="93">
        <f>D32*(1-F32%)</f>
        <v>78.6584</v>
      </c>
      <c r="H32" s="90" t="s">
        <v>77</v>
      </c>
      <c r="I32" s="90">
        <v>0</v>
      </c>
      <c r="J32" s="90">
        <v>0</v>
      </c>
      <c r="K32" s="83" t="s">
        <v>114</v>
      </c>
      <c r="L32" s="84">
        <v>0.11</v>
      </c>
      <c r="M32" s="90">
        <v>0</v>
      </c>
      <c r="N32" s="90">
        <v>0</v>
      </c>
      <c r="O32" s="90">
        <f>L35</f>
        <v>277.48</v>
      </c>
      <c r="P32" s="90">
        <v>0</v>
      </c>
      <c r="Q32" s="93">
        <f>G32-P32</f>
        <v>78.6584</v>
      </c>
      <c r="R32" s="90">
        <v>431.3</v>
      </c>
      <c r="S32" s="90">
        <f>P32+R32</f>
        <v>431.3</v>
      </c>
      <c r="T32" s="90">
        <v>-1217.96</v>
      </c>
      <c r="U32" s="130" t="s">
        <v>96</v>
      </c>
    </row>
    <row r="33" spans="1:21" ht="25.15" customHeight="1">
      <c r="A33" s="139"/>
      <c r="B33" s="92"/>
      <c r="C33" s="92"/>
      <c r="D33" s="92"/>
      <c r="E33" s="92"/>
      <c r="F33" s="92"/>
      <c r="G33" s="94"/>
      <c r="H33" s="92"/>
      <c r="I33" s="92"/>
      <c r="J33" s="92"/>
      <c r="K33" s="83" t="s">
        <v>113</v>
      </c>
      <c r="L33" s="80">
        <v>35.57</v>
      </c>
      <c r="M33" s="92"/>
      <c r="N33" s="92"/>
      <c r="O33" s="92"/>
      <c r="P33" s="92"/>
      <c r="Q33" s="94"/>
      <c r="R33" s="92"/>
      <c r="S33" s="92"/>
      <c r="T33" s="92"/>
      <c r="U33" s="131"/>
    </row>
    <row r="34" spans="1:21" ht="25.15" customHeight="1">
      <c r="A34" s="139"/>
      <c r="B34" s="92"/>
      <c r="C34" s="92"/>
      <c r="D34" s="92"/>
      <c r="E34" s="92"/>
      <c r="F34" s="92"/>
      <c r="G34" s="94"/>
      <c r="H34" s="92"/>
      <c r="I34" s="92"/>
      <c r="J34" s="92"/>
      <c r="K34" s="83" t="s">
        <v>112</v>
      </c>
      <c r="L34" s="80">
        <v>241.8</v>
      </c>
      <c r="M34" s="92"/>
      <c r="N34" s="92"/>
      <c r="O34" s="92"/>
      <c r="P34" s="92"/>
      <c r="Q34" s="94"/>
      <c r="R34" s="92"/>
      <c r="S34" s="92"/>
      <c r="T34" s="92"/>
      <c r="U34" s="131"/>
    </row>
    <row r="35" spans="1:21" ht="25.15" customHeight="1" thickBot="1">
      <c r="A35" s="140"/>
      <c r="B35" s="91"/>
      <c r="C35" s="91"/>
      <c r="D35" s="91"/>
      <c r="E35" s="91"/>
      <c r="F35" s="91"/>
      <c r="G35" s="95"/>
      <c r="H35" s="91"/>
      <c r="I35" s="91"/>
      <c r="J35" s="91"/>
      <c r="K35" s="82" t="s">
        <v>79</v>
      </c>
      <c r="L35" s="82">
        <f>+SUM(L32:L34)</f>
        <v>277.48</v>
      </c>
      <c r="M35" s="91"/>
      <c r="N35" s="91"/>
      <c r="O35" s="91"/>
      <c r="P35" s="91"/>
      <c r="Q35" s="95"/>
      <c r="R35" s="91"/>
      <c r="S35" s="91"/>
      <c r="T35" s="91"/>
      <c r="U35" s="132"/>
    </row>
    <row r="36" spans="1:21" ht="13.15" customHeight="1">
      <c r="A36" s="112" t="s">
        <v>66</v>
      </c>
      <c r="B36" s="112">
        <v>0</v>
      </c>
      <c r="C36" s="112">
        <v>0</v>
      </c>
      <c r="D36" s="112">
        <v>100</v>
      </c>
      <c r="E36" s="115" t="s">
        <v>77</v>
      </c>
      <c r="F36" s="102">
        <v>21.3416</v>
      </c>
      <c r="G36" s="118">
        <f>D36*(1-F36%)</f>
        <v>78.6584</v>
      </c>
      <c r="H36" s="99" t="s">
        <v>77</v>
      </c>
      <c r="I36" s="51"/>
      <c r="J36" s="77"/>
      <c r="K36" s="86" t="s">
        <v>115</v>
      </c>
      <c r="L36" s="81">
        <v>38.49</v>
      </c>
      <c r="M36" s="102"/>
      <c r="N36" s="102"/>
      <c r="O36" s="102">
        <f>L38</f>
        <v>122.44999999999999</v>
      </c>
      <c r="P36" s="104">
        <v>0</v>
      </c>
      <c r="Q36" s="96">
        <f>G36-J38-P36-L38</f>
        <v>-43.791599999999988</v>
      </c>
      <c r="R36" s="96">
        <v>696.39456270002688</v>
      </c>
      <c r="S36" s="96">
        <f>J38+P36+R36</f>
        <v>696.39456270002688</v>
      </c>
      <c r="T36" s="96">
        <v>787.47</v>
      </c>
      <c r="U36" s="87" t="s">
        <v>116</v>
      </c>
    </row>
    <row r="37" spans="1:21" ht="15" customHeight="1">
      <c r="A37" s="113"/>
      <c r="B37" s="113"/>
      <c r="C37" s="113"/>
      <c r="D37" s="113"/>
      <c r="E37" s="116"/>
      <c r="F37" s="103"/>
      <c r="G37" s="119"/>
      <c r="H37" s="100"/>
      <c r="I37" s="35"/>
      <c r="J37" s="78"/>
      <c r="K37" s="85" t="s">
        <v>109</v>
      </c>
      <c r="L37" s="83">
        <v>83.96</v>
      </c>
      <c r="M37" s="103"/>
      <c r="N37" s="103"/>
      <c r="O37" s="103"/>
      <c r="P37" s="105"/>
      <c r="Q37" s="105"/>
      <c r="R37" s="97"/>
      <c r="S37" s="97"/>
      <c r="T37" s="97"/>
      <c r="U37" s="88"/>
    </row>
    <row r="38" spans="1:21" ht="15" customHeight="1" thickBot="1">
      <c r="A38" s="114"/>
      <c r="B38" s="114"/>
      <c r="C38" s="114"/>
      <c r="D38" s="114">
        <v>100</v>
      </c>
      <c r="E38" s="117"/>
      <c r="F38" s="107"/>
      <c r="G38" s="120"/>
      <c r="H38" s="101"/>
      <c r="I38" s="45" t="s">
        <v>110</v>
      </c>
      <c r="J38" s="49">
        <f>J36+J37</f>
        <v>0</v>
      </c>
      <c r="K38" s="57" t="s">
        <v>79</v>
      </c>
      <c r="L38" s="57">
        <f>L37+L36</f>
        <v>122.44999999999999</v>
      </c>
      <c r="M38" s="57" t="s">
        <v>79</v>
      </c>
      <c r="N38" s="57">
        <v>0</v>
      </c>
      <c r="O38" s="107"/>
      <c r="P38" s="106"/>
      <c r="Q38" s="106"/>
      <c r="R38" s="98"/>
      <c r="S38" s="98"/>
      <c r="T38" s="98"/>
      <c r="U38" s="89"/>
    </row>
    <row r="40" spans="1:21">
      <c r="T40" s="79"/>
    </row>
  </sheetData>
  <sheetProtection password="CC3E" sheet="1" objects="1" scenarios="1"/>
  <mergeCells count="186">
    <mergeCell ref="A14:A16"/>
    <mergeCell ref="B14:B16"/>
    <mergeCell ref="C14:C16"/>
    <mergeCell ref="D20:D21"/>
    <mergeCell ref="E20:E21"/>
    <mergeCell ref="A17:A19"/>
    <mergeCell ref="B17:B19"/>
    <mergeCell ref="C17:C19"/>
    <mergeCell ref="D17:D19"/>
    <mergeCell ref="E17:E19"/>
    <mergeCell ref="B20:B21"/>
    <mergeCell ref="C20:C21"/>
    <mergeCell ref="D26:D27"/>
    <mergeCell ref="E26:E27"/>
    <mergeCell ref="B26:C27"/>
    <mergeCell ref="A26:A27"/>
    <mergeCell ref="P22:P24"/>
    <mergeCell ref="Q22:Q24"/>
    <mergeCell ref="F23:F24"/>
    <mergeCell ref="G20:G21"/>
    <mergeCell ref="H20:H21"/>
    <mergeCell ref="S17:S19"/>
    <mergeCell ref="T17:T19"/>
    <mergeCell ref="A10:A13"/>
    <mergeCell ref="B10:B13"/>
    <mergeCell ref="C10:C13"/>
    <mergeCell ref="U22:U24"/>
    <mergeCell ref="A30:A31"/>
    <mergeCell ref="B30:B31"/>
    <mergeCell ref="C30:C31"/>
    <mergeCell ref="D30:D31"/>
    <mergeCell ref="E30:E31"/>
    <mergeCell ref="K22:K23"/>
    <mergeCell ref="L22:L23"/>
    <mergeCell ref="M22:M23"/>
    <mergeCell ref="N22:N23"/>
    <mergeCell ref="A22:A24"/>
    <mergeCell ref="B22:B24"/>
    <mergeCell ref="C22:C24"/>
    <mergeCell ref="D22:D24"/>
    <mergeCell ref="E22:E24"/>
    <mergeCell ref="I27:J27"/>
    <mergeCell ref="K27:L27"/>
    <mergeCell ref="M27:N27"/>
    <mergeCell ref="A20:A21"/>
    <mergeCell ref="R6:R7"/>
    <mergeCell ref="U6:U7"/>
    <mergeCell ref="D10:D13"/>
    <mergeCell ref="I9:J9"/>
    <mergeCell ref="K9:L9"/>
    <mergeCell ref="M9:N9"/>
    <mergeCell ref="T26:T27"/>
    <mergeCell ref="U26:U27"/>
    <mergeCell ref="U10:U13"/>
    <mergeCell ref="K14:K15"/>
    <mergeCell ref="L14:L15"/>
    <mergeCell ref="M14:M15"/>
    <mergeCell ref="N14:N15"/>
    <mergeCell ref="P26:P27"/>
    <mergeCell ref="S26:S27"/>
    <mergeCell ref="I26:N26"/>
    <mergeCell ref="D14:D16"/>
    <mergeCell ref="E14:E16"/>
    <mergeCell ref="E10:E13"/>
    <mergeCell ref="K10:K12"/>
    <mergeCell ref="L10:L12"/>
    <mergeCell ref="P17:P19"/>
    <mergeCell ref="Q17:Q19"/>
    <mergeCell ref="R17:R19"/>
    <mergeCell ref="U20:U21"/>
    <mergeCell ref="P20:P21"/>
    <mergeCell ref="Q20:Q21"/>
    <mergeCell ref="R20:R21"/>
    <mergeCell ref="S20:S21"/>
    <mergeCell ref="T20:T21"/>
    <mergeCell ref="U17:U18"/>
    <mergeCell ref="A1:U1"/>
    <mergeCell ref="A2:U2"/>
    <mergeCell ref="A3:U3"/>
    <mergeCell ref="A4:U4"/>
    <mergeCell ref="A5:U5"/>
    <mergeCell ref="B6:C7"/>
    <mergeCell ref="I7:J7"/>
    <mergeCell ref="K7:L7"/>
    <mergeCell ref="M7:N7"/>
    <mergeCell ref="P6:P7"/>
    <mergeCell ref="D6:D7"/>
    <mergeCell ref="E6:E7"/>
    <mergeCell ref="I6:N6"/>
    <mergeCell ref="S6:S7"/>
    <mergeCell ref="T6:T7"/>
    <mergeCell ref="A6:A7"/>
    <mergeCell ref="Q6:Q7"/>
    <mergeCell ref="P10:P13"/>
    <mergeCell ref="Q10:Q13"/>
    <mergeCell ref="R10:R13"/>
    <mergeCell ref="S10:S13"/>
    <mergeCell ref="T10:T13"/>
    <mergeCell ref="P14:P16"/>
    <mergeCell ref="Q14:Q16"/>
    <mergeCell ref="R14:R16"/>
    <mergeCell ref="S14:S16"/>
    <mergeCell ref="T14:T16"/>
    <mergeCell ref="R22:R24"/>
    <mergeCell ref="S22:S24"/>
    <mergeCell ref="T22:T24"/>
    <mergeCell ref="Q26:Q27"/>
    <mergeCell ref="R26:R27"/>
    <mergeCell ref="I29:J29"/>
    <mergeCell ref="K29:L29"/>
    <mergeCell ref="A32:A35"/>
    <mergeCell ref="B32:B35"/>
    <mergeCell ref="C32:C35"/>
    <mergeCell ref="D32:D35"/>
    <mergeCell ref="E32:E35"/>
    <mergeCell ref="P32:P35"/>
    <mergeCell ref="Q32:Q35"/>
    <mergeCell ref="R32:R35"/>
    <mergeCell ref="S32:S35"/>
    <mergeCell ref="P30:P31"/>
    <mergeCell ref="Q30:Q31"/>
    <mergeCell ref="R30:R31"/>
    <mergeCell ref="S30:S31"/>
    <mergeCell ref="T30:T31"/>
    <mergeCell ref="F6:F7"/>
    <mergeCell ref="G6:G7"/>
    <mergeCell ref="H6:H7"/>
    <mergeCell ref="F26:F27"/>
    <mergeCell ref="G26:G27"/>
    <mergeCell ref="H26:H27"/>
    <mergeCell ref="O26:O27"/>
    <mergeCell ref="O6:O7"/>
    <mergeCell ref="F10:F13"/>
    <mergeCell ref="G10:G13"/>
    <mergeCell ref="H10:H13"/>
    <mergeCell ref="F14:F16"/>
    <mergeCell ref="G14:G16"/>
    <mergeCell ref="H14:H16"/>
    <mergeCell ref="F17:F19"/>
    <mergeCell ref="G17:G19"/>
    <mergeCell ref="K17:K18"/>
    <mergeCell ref="L17:L18"/>
    <mergeCell ref="M17:M18"/>
    <mergeCell ref="N17:N18"/>
    <mergeCell ref="M10:M12"/>
    <mergeCell ref="N10:N12"/>
    <mergeCell ref="T32:T35"/>
    <mergeCell ref="I32:I35"/>
    <mergeCell ref="J32:J35"/>
    <mergeCell ref="M32:M35"/>
    <mergeCell ref="N32:N35"/>
    <mergeCell ref="M29:N29"/>
    <mergeCell ref="A36:A38"/>
    <mergeCell ref="B36:B38"/>
    <mergeCell ref="C36:C38"/>
    <mergeCell ref="D36:D38"/>
    <mergeCell ref="E36:E38"/>
    <mergeCell ref="F36:F38"/>
    <mergeCell ref="G36:G38"/>
    <mergeCell ref="O10:O13"/>
    <mergeCell ref="O14:O16"/>
    <mergeCell ref="O17:O19"/>
    <mergeCell ref="O20:O21"/>
    <mergeCell ref="O23:O24"/>
    <mergeCell ref="O30:O31"/>
    <mergeCell ref="O32:O35"/>
    <mergeCell ref="H17:H19"/>
    <mergeCell ref="F20:F21"/>
    <mergeCell ref="U36:U38"/>
    <mergeCell ref="F30:F31"/>
    <mergeCell ref="G30:G31"/>
    <mergeCell ref="H30:H31"/>
    <mergeCell ref="F32:F35"/>
    <mergeCell ref="G32:G35"/>
    <mergeCell ref="H32:H35"/>
    <mergeCell ref="R36:R38"/>
    <mergeCell ref="S36:S38"/>
    <mergeCell ref="T36:T38"/>
    <mergeCell ref="H36:H38"/>
    <mergeCell ref="M36:M37"/>
    <mergeCell ref="N36:N37"/>
    <mergeCell ref="P36:P38"/>
    <mergeCell ref="O36:O38"/>
    <mergeCell ref="Q36:Q38"/>
    <mergeCell ref="U32:U35"/>
    <mergeCell ref="U30:U31"/>
  </mergeCells>
  <pageMargins left="0.51181102362204722" right="0.11811023622047245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172" t="s">
        <v>16</v>
      </c>
      <c r="B1" s="172"/>
      <c r="C1" s="172"/>
      <c r="D1" s="172"/>
      <c r="E1" s="172"/>
    </row>
    <row r="2" spans="1:14" ht="39.75" customHeight="1">
      <c r="A2" s="173" t="s">
        <v>17</v>
      </c>
      <c r="B2" s="173"/>
      <c r="C2" s="173"/>
      <c r="D2" s="173"/>
      <c r="E2" s="173"/>
    </row>
    <row r="3" spans="1:14">
      <c r="A3" s="174" t="s">
        <v>61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>
      <c r="A4" s="175" t="s">
        <v>62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>
      <c r="A5" s="175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.75" thickBot="1">
      <c r="A6" s="1"/>
      <c r="B6" s="1"/>
      <c r="C6" s="1"/>
      <c r="D6" s="1"/>
      <c r="E6" s="33" t="s">
        <v>68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22</v>
      </c>
      <c r="B7" s="3" t="s">
        <v>18</v>
      </c>
      <c r="C7" s="3" t="s">
        <v>19</v>
      </c>
      <c r="D7" s="3" t="s">
        <v>20</v>
      </c>
      <c r="E7" s="3" t="s">
        <v>21</v>
      </c>
    </row>
    <row r="8" spans="1:14" ht="17.100000000000001" customHeight="1" thickBot="1">
      <c r="A8" s="11" t="s">
        <v>23</v>
      </c>
      <c r="B8" s="12" t="s">
        <v>24</v>
      </c>
      <c r="C8" s="3"/>
      <c r="D8" s="3"/>
      <c r="E8" s="3" t="s">
        <v>67</v>
      </c>
    </row>
    <row r="9" spans="1:14" ht="17.100000000000001" customHeight="1" thickBot="1">
      <c r="A9" s="8">
        <v>1</v>
      </c>
      <c r="B9" s="9" t="s">
        <v>25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26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27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28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29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30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31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32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33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34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35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36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37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38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39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40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41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42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43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44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45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46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23</v>
      </c>
      <c r="B31" s="12" t="s">
        <v>47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48</v>
      </c>
      <c r="B32" s="12" t="s">
        <v>49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50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51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52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53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54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55</v>
      </c>
      <c r="B38" s="22" t="s">
        <v>56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57</v>
      </c>
      <c r="B40" s="22" t="s">
        <v>58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59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60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Ramagundam-III_ V(C)</vt:lpstr>
      <vt:lpstr>XVI A_VSTPS_V</vt:lpstr>
      <vt:lpstr>'Ramagundam-III_ V(C)'!Print_Area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2018-08-20T08:29:27Z</cp:lastPrinted>
  <dcterms:created xsi:type="dcterms:W3CDTF">2017-11-27T12:02:36Z</dcterms:created>
  <dcterms:modified xsi:type="dcterms:W3CDTF">2019-01-18T05:14:29Z</dcterms:modified>
</cp:coreProperties>
</file>